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t\OneDrive\SIRA\SIRAC Minutes\2016\01 January 24th\"/>
    </mc:Choice>
  </mc:AlternateContent>
  <bookViews>
    <workbookView xWindow="0" yWindow="0" windowWidth="15210" windowHeight="6870"/>
  </bookViews>
  <sheets>
    <sheet name="Draft Budget" sheetId="1" r:id="rId1"/>
    <sheet name="Weekly schedule templat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F16" i="1" l="1"/>
  <c r="G16" i="1"/>
  <c r="P9" i="2"/>
  <c r="N9" i="2"/>
  <c r="L9" i="2"/>
  <c r="J9" i="2"/>
  <c r="H9" i="2"/>
  <c r="F9" i="2"/>
  <c r="D9" i="2"/>
  <c r="F17" i="1"/>
  <c r="G17" i="1"/>
  <c r="F11" i="1"/>
  <c r="G11" i="1" s="1"/>
  <c r="G15" i="1"/>
  <c r="F15" i="1"/>
  <c r="G14" i="1"/>
  <c r="F14" i="1"/>
  <c r="G12" i="1"/>
  <c r="F12" i="1"/>
  <c r="E7" i="1"/>
  <c r="F7" i="1" s="1"/>
  <c r="G7" i="1" s="1"/>
  <c r="E6" i="1"/>
  <c r="B7" i="1"/>
  <c r="B6" i="1"/>
  <c r="E5" i="1"/>
  <c r="E4" i="1"/>
  <c r="B5" i="1"/>
  <c r="B4" i="1"/>
  <c r="H20" i="1" l="1"/>
  <c r="F4" i="1"/>
  <c r="G4" i="1" s="1"/>
  <c r="F6" i="1"/>
  <c r="G6" i="1" s="1"/>
  <c r="F5" i="1"/>
  <c r="G5" i="1" s="1"/>
  <c r="H8" i="1" l="1"/>
  <c r="H22" i="1"/>
</calcChain>
</file>

<file path=xl/sharedStrings.xml><?xml version="1.0" encoding="utf-8"?>
<sst xmlns="http://schemas.openxmlformats.org/spreadsheetml/2006/main" count="54" uniqueCount="46">
  <si>
    <t>Income</t>
  </si>
  <si>
    <t>Total Income</t>
  </si>
  <si>
    <t>Expense</t>
  </si>
  <si>
    <t>Cleaning</t>
  </si>
  <si>
    <t>Electricity, gas, fuel</t>
  </si>
  <si>
    <t>Honorariums</t>
  </si>
  <si>
    <t>Total Expense</t>
  </si>
  <si>
    <t>Standard rate</t>
  </si>
  <si>
    <t>Hours per month</t>
  </si>
  <si>
    <t>$ per month</t>
  </si>
  <si>
    <t>$ per year</t>
  </si>
  <si>
    <t>Concession rate</t>
  </si>
  <si>
    <t>Function small (3 hrs)</t>
  </si>
  <si>
    <t>Function standard (8 hrs)</t>
  </si>
  <si>
    <t>Hours or functions per week</t>
  </si>
  <si>
    <t>Advertising and promotion</t>
  </si>
  <si>
    <t>Maintenance and replacements</t>
  </si>
  <si>
    <t>Monday</t>
  </si>
  <si>
    <t>Tuesday</t>
  </si>
  <si>
    <t>Wednesday</t>
  </si>
  <si>
    <t>Thursday</t>
  </si>
  <si>
    <t>Friday</t>
  </si>
  <si>
    <t>Saturday</t>
  </si>
  <si>
    <t>Sunday</t>
  </si>
  <si>
    <t>Early morning</t>
  </si>
  <si>
    <t>Mid morning</t>
  </si>
  <si>
    <t>Early afternoon</t>
  </si>
  <si>
    <t>Late afternoon</t>
  </si>
  <si>
    <t>Evening</t>
  </si>
  <si>
    <t>Hrs</t>
  </si>
  <si>
    <t>Yoga</t>
  </si>
  <si>
    <t>Nadine</t>
  </si>
  <si>
    <t>Function</t>
  </si>
  <si>
    <t>SIRA meet</t>
  </si>
  <si>
    <t>Hall, Weekly possibilities</t>
  </si>
  <si>
    <t>Insurance</t>
  </si>
  <si>
    <t>Mobile phone for booking manager</t>
  </si>
  <si>
    <t>Wi-fi</t>
  </si>
  <si>
    <t>Per hour or session $</t>
  </si>
  <si>
    <t>Net result</t>
  </si>
  <si>
    <t>Unit</t>
  </si>
  <si>
    <t>hour</t>
  </si>
  <si>
    <t>function</t>
  </si>
  <si>
    <t>Dance Fitness with Mandy Loveday</t>
  </si>
  <si>
    <t>Depreciation</t>
  </si>
  <si>
    <t>Community Hall Draft Budget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</si>
</sst>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3" fontId="0" fillId="0" borderId="2" xfId="0" applyNumberFormat="1" applyBorder="1"/>
    <xf numFmtId="0" fontId="0" fillId="0" borderId="1" xfId="0" applyBorder="1"/>
    <xf numFmtId="0" fontId="0" fillId="0" borderId="0" xfId="0" applyBorder="1"/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" sqref="A2"/>
    </sheetView>
  </sheetViews>
  <sheetFormatPr defaultRowHeight="15" x14ac:dyDescent="0.25"/>
  <cols>
    <col min="1" max="1" width="22.85546875" customWidth="1"/>
    <col min="2" max="2" width="9.7109375" style="8" customWidth="1"/>
    <col min="3" max="3" width="9.7109375" customWidth="1"/>
    <col min="4" max="4" width="8.140625" customWidth="1"/>
    <col min="5" max="5" width="9.7109375" customWidth="1"/>
    <col min="6" max="7" width="9.7109375" style="2" customWidth="1"/>
  </cols>
  <sheetData>
    <row r="1" spans="1:8" x14ac:dyDescent="0.25">
      <c r="A1" s="7" t="s">
        <v>45</v>
      </c>
    </row>
    <row r="2" spans="1:8" x14ac:dyDescent="0.25">
      <c r="E2">
        <v>4</v>
      </c>
      <c r="G2" s="2">
        <v>12</v>
      </c>
    </row>
    <row r="3" spans="1:8" ht="45" x14ac:dyDescent="0.25">
      <c r="A3" t="s">
        <v>0</v>
      </c>
      <c r="B3" s="9" t="s">
        <v>38</v>
      </c>
      <c r="C3" s="1" t="s">
        <v>14</v>
      </c>
      <c r="D3" s="1" t="s">
        <v>40</v>
      </c>
      <c r="E3" s="1" t="s">
        <v>8</v>
      </c>
      <c r="F3" s="3" t="s">
        <v>9</v>
      </c>
      <c r="G3" s="3" t="s">
        <v>10</v>
      </c>
    </row>
    <row r="4" spans="1:8" x14ac:dyDescent="0.25">
      <c r="A4" t="s">
        <v>7</v>
      </c>
      <c r="B4" s="8">
        <f>20/1.1</f>
        <v>18.18181818181818</v>
      </c>
      <c r="C4">
        <v>1</v>
      </c>
      <c r="D4" t="s">
        <v>41</v>
      </c>
      <c r="E4">
        <f>C4*E$2</f>
        <v>4</v>
      </c>
      <c r="F4" s="2">
        <f>B4*E4</f>
        <v>72.72727272727272</v>
      </c>
      <c r="G4" s="2">
        <f>G$2*F4</f>
        <v>872.72727272727263</v>
      </c>
    </row>
    <row r="5" spans="1:8" x14ac:dyDescent="0.25">
      <c r="A5" t="s">
        <v>11</v>
      </c>
      <c r="B5" s="8">
        <f>15/1.1</f>
        <v>13.636363636363635</v>
      </c>
      <c r="C5">
        <v>3</v>
      </c>
      <c r="D5" t="s">
        <v>41</v>
      </c>
      <c r="E5">
        <f>C5*E$2</f>
        <v>12</v>
      </c>
      <c r="F5" s="2">
        <f>B5*E5</f>
        <v>163.63636363636363</v>
      </c>
      <c r="G5" s="2">
        <f>G$2*F5</f>
        <v>1963.6363636363635</v>
      </c>
    </row>
    <row r="6" spans="1:8" x14ac:dyDescent="0.25">
      <c r="A6" t="s">
        <v>12</v>
      </c>
      <c r="B6" s="8">
        <f>90/1.1</f>
        <v>81.818181818181813</v>
      </c>
      <c r="C6">
        <v>0.5</v>
      </c>
      <c r="D6" t="s">
        <v>42</v>
      </c>
      <c r="E6">
        <f>C6*E$2</f>
        <v>2</v>
      </c>
      <c r="F6" s="2">
        <f>B6*E6</f>
        <v>163.63636363636363</v>
      </c>
      <c r="G6" s="2">
        <f>G$2*F6</f>
        <v>1963.6363636363635</v>
      </c>
    </row>
    <row r="7" spans="1:8" x14ac:dyDescent="0.25">
      <c r="A7" t="s">
        <v>13</v>
      </c>
      <c r="B7" s="8">
        <f>360/1.1</f>
        <v>327.27272727272725</v>
      </c>
      <c r="C7">
        <v>0.25</v>
      </c>
      <c r="D7" t="s">
        <v>42</v>
      </c>
      <c r="E7">
        <f>C7*E$2</f>
        <v>1</v>
      </c>
      <c r="F7" s="2">
        <f>B7*E7</f>
        <v>327.27272727272725</v>
      </c>
      <c r="G7" s="2">
        <f>G$2*F7</f>
        <v>3927.272727272727</v>
      </c>
    </row>
    <row r="8" spans="1:8" x14ac:dyDescent="0.25">
      <c r="A8" t="s">
        <v>1</v>
      </c>
      <c r="H8" s="2">
        <f>SUM(G4:G8)</f>
        <v>8727.2727272727279</v>
      </c>
    </row>
    <row r="10" spans="1:8" x14ac:dyDescent="0.25">
      <c r="A10" t="s">
        <v>2</v>
      </c>
    </row>
    <row r="11" spans="1:8" x14ac:dyDescent="0.25">
      <c r="A11" t="s">
        <v>15</v>
      </c>
      <c r="F11" s="2">
        <f>250/3</f>
        <v>83.333333333333329</v>
      </c>
      <c r="G11" s="2">
        <f t="shared" ref="G11:G19" si="0">G$2*F11</f>
        <v>1000</v>
      </c>
    </row>
    <row r="12" spans="1:8" x14ac:dyDescent="0.25">
      <c r="A12" t="s">
        <v>3</v>
      </c>
      <c r="F12" s="2">
        <f>900/5</f>
        <v>180</v>
      </c>
      <c r="G12" s="2">
        <f t="shared" si="0"/>
        <v>2160</v>
      </c>
    </row>
    <row r="13" spans="1:8" x14ac:dyDescent="0.25">
      <c r="A13" t="s">
        <v>44</v>
      </c>
      <c r="G13" s="2">
        <v>500</v>
      </c>
    </row>
    <row r="14" spans="1:8" x14ac:dyDescent="0.25">
      <c r="A14" t="s">
        <v>4</v>
      </c>
      <c r="F14" s="2">
        <f>450/5</f>
        <v>90</v>
      </c>
      <c r="G14" s="2">
        <f t="shared" si="0"/>
        <v>1080</v>
      </c>
    </row>
    <row r="15" spans="1:8" x14ac:dyDescent="0.25">
      <c r="A15" t="s">
        <v>5</v>
      </c>
      <c r="F15" s="2">
        <f>250/3</f>
        <v>83.333333333333329</v>
      </c>
      <c r="G15" s="2">
        <f t="shared" si="0"/>
        <v>1000</v>
      </c>
    </row>
    <row r="16" spans="1:8" x14ac:dyDescent="0.25">
      <c r="A16" t="s">
        <v>35</v>
      </c>
      <c r="F16" s="2">
        <f>250/3</f>
        <v>83.333333333333329</v>
      </c>
      <c r="G16" s="2">
        <f t="shared" si="0"/>
        <v>1000</v>
      </c>
    </row>
    <row r="17" spans="1:8" x14ac:dyDescent="0.25">
      <c r="A17" t="s">
        <v>16</v>
      </c>
      <c r="F17" s="2">
        <f>250/3</f>
        <v>83.333333333333329</v>
      </c>
      <c r="G17" s="2">
        <f t="shared" si="0"/>
        <v>1000</v>
      </c>
    </row>
    <row r="18" spans="1:8" x14ac:dyDescent="0.25">
      <c r="A18" t="s">
        <v>36</v>
      </c>
      <c r="F18" s="2">
        <v>30</v>
      </c>
      <c r="G18" s="2">
        <f t="shared" si="0"/>
        <v>360</v>
      </c>
    </row>
    <row r="19" spans="1:8" x14ac:dyDescent="0.25">
      <c r="A19" t="s">
        <v>37</v>
      </c>
      <c r="F19" s="2">
        <v>50</v>
      </c>
      <c r="G19" s="2">
        <f t="shared" si="0"/>
        <v>600</v>
      </c>
    </row>
    <row r="20" spans="1:8" x14ac:dyDescent="0.25">
      <c r="A20" t="s">
        <v>6</v>
      </c>
      <c r="H20" s="2">
        <f>SUM(G11:G20)</f>
        <v>8700</v>
      </c>
    </row>
    <row r="22" spans="1:8" ht="15.75" thickBot="1" x14ac:dyDescent="0.3">
      <c r="A22" t="s">
        <v>39</v>
      </c>
      <c r="H22" s="4">
        <f>H8-H20</f>
        <v>27.272727272727934</v>
      </c>
    </row>
    <row r="23" spans="1:8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L6" sqref="L6"/>
    </sheetView>
  </sheetViews>
  <sheetFormatPr defaultRowHeight="15" x14ac:dyDescent="0.25"/>
  <cols>
    <col min="2" max="2" width="14.7109375" customWidth="1"/>
    <col min="3" max="3" width="10.7109375" customWidth="1"/>
    <col min="4" max="4" width="3.85546875" customWidth="1"/>
    <col min="5" max="5" width="10.7109375" customWidth="1"/>
    <col min="6" max="6" width="4.28515625" customWidth="1"/>
    <col min="7" max="7" width="10.7109375" customWidth="1"/>
    <col min="8" max="8" width="3.7109375" customWidth="1"/>
    <col min="9" max="9" width="10.7109375" customWidth="1"/>
    <col min="10" max="10" width="3" customWidth="1"/>
    <col min="11" max="11" width="10.7109375" customWidth="1"/>
    <col min="12" max="12" width="3.28515625" customWidth="1"/>
    <col min="13" max="13" width="10.7109375" customWidth="1"/>
    <col min="14" max="14" width="3.140625" customWidth="1"/>
    <col min="15" max="15" width="10.7109375" customWidth="1"/>
    <col min="16" max="16" width="3.5703125" customWidth="1"/>
  </cols>
  <sheetData>
    <row r="1" spans="1:16" x14ac:dyDescent="0.25">
      <c r="A1" t="s">
        <v>34</v>
      </c>
    </row>
    <row r="2" spans="1:16" x14ac:dyDescent="0.25">
      <c r="C2" t="s">
        <v>17</v>
      </c>
      <c r="D2" t="s">
        <v>29</v>
      </c>
      <c r="E2" t="s">
        <v>18</v>
      </c>
      <c r="F2" t="s">
        <v>29</v>
      </c>
      <c r="G2" t="s">
        <v>19</v>
      </c>
      <c r="H2" t="s">
        <v>29</v>
      </c>
      <c r="I2" t="s">
        <v>20</v>
      </c>
      <c r="J2" t="s">
        <v>29</v>
      </c>
      <c r="K2" t="s">
        <v>21</v>
      </c>
      <c r="L2" t="s">
        <v>29</v>
      </c>
      <c r="M2" t="s">
        <v>22</v>
      </c>
      <c r="N2" t="s">
        <v>29</v>
      </c>
      <c r="O2" t="s">
        <v>23</v>
      </c>
      <c r="P2" t="s">
        <v>29</v>
      </c>
    </row>
    <row r="4" spans="1:16" x14ac:dyDescent="0.25">
      <c r="B4" t="s">
        <v>24</v>
      </c>
      <c r="C4" t="s">
        <v>30</v>
      </c>
      <c r="D4">
        <v>2</v>
      </c>
    </row>
    <row r="5" spans="1:16" x14ac:dyDescent="0.25">
      <c r="B5" t="s">
        <v>25</v>
      </c>
      <c r="K5" t="s">
        <v>43</v>
      </c>
      <c r="L5">
        <v>1</v>
      </c>
      <c r="O5" t="s">
        <v>33</v>
      </c>
      <c r="P5">
        <v>3</v>
      </c>
    </row>
    <row r="6" spans="1:16" x14ac:dyDescent="0.25">
      <c r="B6" t="s">
        <v>26</v>
      </c>
      <c r="E6" t="s">
        <v>31</v>
      </c>
      <c r="F6">
        <v>2</v>
      </c>
    </row>
    <row r="7" spans="1:16" x14ac:dyDescent="0.25">
      <c r="B7" t="s">
        <v>27</v>
      </c>
    </row>
    <row r="8" spans="1:16" x14ac:dyDescent="0.25">
      <c r="B8" t="s">
        <v>28</v>
      </c>
      <c r="M8" t="s">
        <v>32</v>
      </c>
      <c r="N8">
        <v>8</v>
      </c>
    </row>
    <row r="9" spans="1:16" x14ac:dyDescent="0.25">
      <c r="D9" s="5">
        <f>SUM(D4:D8)</f>
        <v>2</v>
      </c>
      <c r="F9" s="5">
        <f>SUM(F4:F8)</f>
        <v>2</v>
      </c>
      <c r="H9" s="5">
        <f>SUM(H4:H8)</f>
        <v>0</v>
      </c>
      <c r="J9" s="5">
        <f>SUM(J4:J8)</f>
        <v>0</v>
      </c>
      <c r="L9" s="5">
        <f>SUM(L4:L8)</f>
        <v>1</v>
      </c>
      <c r="N9" s="5">
        <f>SUM(N4:N8)</f>
        <v>8</v>
      </c>
      <c r="O9" s="6"/>
      <c r="P9" s="5">
        <f>SUM(P4:P8)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Budget</vt:lpstr>
      <vt:lpstr>Weekly schedule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SIOCS</dc:creator>
  <cp:lastModifiedBy>Hubert van Mierlo</cp:lastModifiedBy>
  <dcterms:created xsi:type="dcterms:W3CDTF">2016-01-03T12:06:55Z</dcterms:created>
  <dcterms:modified xsi:type="dcterms:W3CDTF">2016-01-23T07:43:02Z</dcterms:modified>
</cp:coreProperties>
</file>